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25" i="1" l="1"/>
  <c r="O25" i="1"/>
  <c r="N25" i="1"/>
  <c r="M25" i="1"/>
  <c r="L25" i="1"/>
  <c r="K25" i="1"/>
  <c r="J25" i="1"/>
  <c r="H25" i="1"/>
  <c r="G25" i="1"/>
  <c r="F25" i="1"/>
  <c r="E25" i="1"/>
  <c r="P24" i="1"/>
  <c r="O24" i="1"/>
  <c r="N24" i="1"/>
  <c r="M24" i="1"/>
  <c r="L24" i="1"/>
  <c r="K24" i="1"/>
  <c r="J24" i="1"/>
  <c r="H24" i="1"/>
  <c r="G24" i="1"/>
  <c r="F24" i="1"/>
  <c r="E24" i="1"/>
  <c r="P23" i="1"/>
  <c r="O23" i="1"/>
  <c r="N23" i="1"/>
  <c r="M23" i="1"/>
  <c r="L23" i="1"/>
  <c r="K23" i="1"/>
  <c r="J23" i="1"/>
  <c r="H23" i="1"/>
  <c r="G23" i="1"/>
  <c r="F23" i="1"/>
  <c r="E23" i="1"/>
  <c r="P22" i="1"/>
  <c r="O22" i="1"/>
  <c r="N22" i="1"/>
  <c r="M22" i="1"/>
  <c r="L22" i="1"/>
  <c r="K22" i="1"/>
  <c r="J22" i="1"/>
  <c r="H22" i="1"/>
  <c r="G22" i="1"/>
  <c r="F22" i="1"/>
  <c r="E22" i="1"/>
  <c r="P21" i="1"/>
  <c r="O21" i="1"/>
  <c r="N21" i="1"/>
  <c r="M21" i="1"/>
  <c r="L21" i="1"/>
  <c r="K21" i="1"/>
  <c r="J21" i="1"/>
  <c r="H21" i="1"/>
  <c r="G21" i="1"/>
  <c r="F21" i="1"/>
  <c r="E21" i="1"/>
  <c r="P20" i="1"/>
  <c r="P26" i="1" s="1"/>
  <c r="O20" i="1"/>
  <c r="O26" i="1" s="1"/>
  <c r="N20" i="1"/>
  <c r="N26" i="1" s="1"/>
  <c r="M20" i="1"/>
  <c r="M26" i="1" s="1"/>
  <c r="L20" i="1"/>
  <c r="L26" i="1" s="1"/>
  <c r="K20" i="1"/>
  <c r="K26" i="1" s="1"/>
  <c r="J20" i="1"/>
  <c r="J26" i="1" s="1"/>
  <c r="H20" i="1"/>
  <c r="H26" i="1" s="1"/>
  <c r="G20" i="1"/>
  <c r="G26" i="1" s="1"/>
  <c r="F20" i="1"/>
  <c r="F26" i="1" s="1"/>
  <c r="E20" i="1"/>
  <c r="E26" i="1" s="1"/>
  <c r="AF12" i="1"/>
  <c r="AE12" i="1"/>
  <c r="AD12" i="1"/>
  <c r="AC12" i="1"/>
  <c r="AB12" i="1"/>
  <c r="AA12" i="1"/>
  <c r="Z12" i="1"/>
  <c r="X12" i="1"/>
  <c r="W12" i="1"/>
  <c r="V12" i="1"/>
  <c r="V13" i="1" s="1"/>
  <c r="U12" i="1"/>
  <c r="S12" i="1"/>
  <c r="R12" i="1"/>
  <c r="Q12" i="1"/>
  <c r="P12" i="1"/>
  <c r="O12" i="1"/>
  <c r="N12" i="1"/>
  <c r="M12" i="1"/>
  <c r="L12" i="1" s="1"/>
  <c r="K12" i="1"/>
  <c r="J12" i="1"/>
  <c r="I12" i="1"/>
  <c r="H12" i="1"/>
  <c r="F12" i="1"/>
  <c r="Y11" i="1"/>
  <c r="T11" i="1"/>
  <c r="E11" i="1" s="1"/>
  <c r="L11" i="1"/>
  <c r="I25" i="1" s="1"/>
  <c r="G11" i="1"/>
  <c r="D11" i="1" s="1"/>
  <c r="Y10" i="1"/>
  <c r="E10" i="1" s="1"/>
  <c r="T10" i="1"/>
  <c r="L10" i="1"/>
  <c r="G10" i="1"/>
  <c r="D24" i="1" s="1"/>
  <c r="Y9" i="1"/>
  <c r="T9" i="1"/>
  <c r="E9" i="1" s="1"/>
  <c r="L9" i="1"/>
  <c r="I23" i="1" s="1"/>
  <c r="G9" i="1"/>
  <c r="C9" i="1" s="1"/>
  <c r="D9" i="1"/>
  <c r="Y8" i="1"/>
  <c r="T8" i="1"/>
  <c r="L8" i="1"/>
  <c r="I22" i="1" s="1"/>
  <c r="G8" i="1"/>
  <c r="D22" i="1" s="1"/>
  <c r="C22" i="1" s="1"/>
  <c r="E8" i="1"/>
  <c r="Y7" i="1"/>
  <c r="T7" i="1"/>
  <c r="E7" i="1" s="1"/>
  <c r="L7" i="1"/>
  <c r="I21" i="1" s="1"/>
  <c r="G7" i="1"/>
  <c r="D7" i="1" s="1"/>
  <c r="Y6" i="1"/>
  <c r="I20" i="1" s="1"/>
  <c r="T6" i="1"/>
  <c r="T12" i="1" s="1"/>
  <c r="L6" i="1"/>
  <c r="C6" i="1" s="1"/>
  <c r="G6" i="1"/>
  <c r="D20" i="1" s="1"/>
  <c r="C20" i="1" l="1"/>
  <c r="W13" i="1"/>
  <c r="AF13" i="1"/>
  <c r="X13" i="1"/>
  <c r="M13" i="1"/>
  <c r="Q13" i="1"/>
  <c r="AE13" i="1"/>
  <c r="U13" i="1"/>
  <c r="C24" i="1"/>
  <c r="E6" i="1"/>
  <c r="E12" i="1" s="1"/>
  <c r="V14" i="1" s="1"/>
  <c r="G12" i="1"/>
  <c r="H13" i="1" s="1"/>
  <c r="I24" i="1"/>
  <c r="I26" i="1" s="1"/>
  <c r="C7" i="1"/>
  <c r="C12" i="1" s="1"/>
  <c r="D8" i="1"/>
  <c r="C11" i="1"/>
  <c r="J13" i="1"/>
  <c r="N13" i="1"/>
  <c r="R13" i="1"/>
  <c r="AD13" i="1"/>
  <c r="AB14" i="1"/>
  <c r="D21" i="1"/>
  <c r="C21" i="1" s="1"/>
  <c r="D23" i="1"/>
  <c r="C23" i="1" s="1"/>
  <c r="D25" i="1"/>
  <c r="C25" i="1" s="1"/>
  <c r="C10" i="1"/>
  <c r="Y12" i="1"/>
  <c r="K13" i="1"/>
  <c r="O13" i="1"/>
  <c r="S13" i="1"/>
  <c r="AA13" i="1"/>
  <c r="X14" i="1"/>
  <c r="C8" i="1"/>
  <c r="D6" i="1"/>
  <c r="D10" i="1"/>
  <c r="P13" i="1"/>
  <c r="L27" i="1" l="1"/>
  <c r="J27" i="1"/>
  <c r="O27" i="1"/>
  <c r="M27" i="1"/>
  <c r="N27" i="1"/>
  <c r="P27" i="1"/>
  <c r="K27" i="1"/>
  <c r="AC13" i="1"/>
  <c r="Y13" i="1"/>
  <c r="W14" i="1"/>
  <c r="U14" i="1"/>
  <c r="AA14" i="1"/>
  <c r="AB13" i="1"/>
  <c r="T13" i="1"/>
  <c r="AC14" i="1"/>
  <c r="C26" i="1"/>
  <c r="Z14" i="1"/>
  <c r="D12" i="1"/>
  <c r="AE14" i="1"/>
  <c r="AF14" i="1"/>
  <c r="Z13" i="1"/>
  <c r="I13" i="1"/>
  <c r="G13" i="1"/>
  <c r="AD14" i="1"/>
  <c r="D26" i="1"/>
  <c r="Q14" i="1" l="1"/>
  <c r="M14" i="1"/>
  <c r="H14" i="1"/>
  <c r="R14" i="1"/>
  <c r="L13" i="1"/>
  <c r="K14" i="1"/>
  <c r="J14" i="1"/>
  <c r="P14" i="1"/>
  <c r="I14" i="1"/>
  <c r="O14" i="1"/>
  <c r="N14" i="1"/>
  <c r="S14" i="1"/>
  <c r="D27" i="1"/>
  <c r="G27" i="1"/>
  <c r="H27" i="1"/>
  <c r="F27" i="1"/>
  <c r="E27" i="1"/>
  <c r="G28" i="1"/>
  <c r="H28" i="1"/>
  <c r="K28" i="1"/>
  <c r="L28" i="1"/>
  <c r="J28" i="1"/>
  <c r="F28" i="1"/>
  <c r="N28" i="1"/>
  <c r="P28" i="1"/>
  <c r="E28" i="1"/>
  <c r="O28" i="1"/>
  <c r="M28" i="1"/>
  <c r="I27" i="1"/>
</calcChain>
</file>

<file path=xl/sharedStrings.xml><?xml version="1.0" encoding="utf-8"?>
<sst xmlns="http://schemas.openxmlformats.org/spreadsheetml/2006/main" count="74" uniqueCount="34">
  <si>
    <t>Бюджетная форма обучения</t>
  </si>
  <si>
    <t>Внебюджетная форма обучения</t>
  </si>
  <si>
    <t>Т/у по специальности</t>
  </si>
  <si>
    <t>Ушли из отрасли</t>
  </si>
  <si>
    <t>Специальность</t>
  </si>
  <si>
    <t>Всего выпускников</t>
  </si>
  <si>
    <t>бюждет</t>
  </si>
  <si>
    <t>внебюджет</t>
  </si>
  <si>
    <t>вакансии от ГМО</t>
  </si>
  <si>
    <t>Т/у  ВСЕГО</t>
  </si>
  <si>
    <t>ГМО региона</t>
  </si>
  <si>
    <t>ЧМО региона</t>
  </si>
  <si>
    <t>иные организации региона</t>
  </si>
  <si>
    <t>уехали в другой регион</t>
  </si>
  <si>
    <t>Ушли из отрасли ВСЕГО</t>
  </si>
  <si>
    <t>обучение</t>
  </si>
  <si>
    <t>не по профилю</t>
  </si>
  <si>
    <t>уход за ребенком</t>
  </si>
  <si>
    <t>самозанятые + ИП</t>
  </si>
  <si>
    <t xml:space="preserve">не т/у </t>
  </si>
  <si>
    <t>РА</t>
  </si>
  <si>
    <t>переезд из РФ</t>
  </si>
  <si>
    <t>не т/у</t>
  </si>
  <si>
    <t>Лечебное дело</t>
  </si>
  <si>
    <t>Сестринское дело</t>
  </si>
  <si>
    <t>Акушерское дело</t>
  </si>
  <si>
    <t>Лабораторная диагностика</t>
  </si>
  <si>
    <t>Стоматология ортопедическая</t>
  </si>
  <si>
    <t>Фармация</t>
  </si>
  <si>
    <t>ВСЕГО:</t>
  </si>
  <si>
    <t>Процент от числа ТУ по специальности / ушедших</t>
  </si>
  <si>
    <t>Процент от выпуска</t>
  </si>
  <si>
    <t>Общий свод</t>
  </si>
  <si>
    <t>Трудоустройство выпускников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</si>
</sst>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8" xfId="0" applyFont="1" applyBorder="1" applyAlignment="1">
      <alignment wrapText="1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wrapText="1"/>
    </xf>
    <xf numFmtId="0" fontId="11" fillId="0" borderId="19" xfId="0" applyFont="1" applyBorder="1"/>
    <xf numFmtId="0" fontId="12" fillId="5" borderId="20" xfId="0" applyFont="1" applyFill="1" applyBorder="1"/>
    <xf numFmtId="0" fontId="7" fillId="2" borderId="18" xfId="0" applyFont="1" applyFill="1" applyBorder="1"/>
    <xf numFmtId="0" fontId="8" fillId="2" borderId="19" xfId="0" applyFont="1" applyFill="1" applyBorder="1"/>
    <xf numFmtId="0" fontId="8" fillId="2" borderId="19" xfId="0" applyNumberFormat="1" applyFont="1" applyFill="1" applyBorder="1"/>
    <xf numFmtId="0" fontId="8" fillId="2" borderId="20" xfId="0" applyNumberFormat="1" applyFont="1" applyFill="1" applyBorder="1"/>
    <xf numFmtId="0" fontId="7" fillId="2" borderId="22" xfId="0" applyFont="1" applyFill="1" applyBorder="1"/>
    <xf numFmtId="0" fontId="10" fillId="2" borderId="19" xfId="0" applyFont="1" applyFill="1" applyBorder="1"/>
    <xf numFmtId="0" fontId="10" fillId="2" borderId="21" xfId="0" applyFont="1" applyFill="1" applyBorder="1"/>
    <xf numFmtId="0" fontId="10" fillId="2" borderId="20" xfId="0" applyFont="1" applyFill="1" applyBorder="1"/>
    <xf numFmtId="0" fontId="7" fillId="3" borderId="23" xfId="0" applyFont="1" applyFill="1" applyBorder="1"/>
    <xf numFmtId="0" fontId="10" fillId="3" borderId="19" xfId="0" applyNumberFormat="1" applyFont="1" applyFill="1" applyBorder="1"/>
    <xf numFmtId="0" fontId="8" fillId="3" borderId="19" xfId="0" applyNumberFormat="1" applyFont="1" applyFill="1" applyBorder="1"/>
    <xf numFmtId="0" fontId="8" fillId="3" borderId="21" xfId="0" applyNumberFormat="1" applyFont="1" applyFill="1" applyBorder="1"/>
    <xf numFmtId="0" fontId="8" fillId="3" borderId="20" xfId="0" applyNumberFormat="1" applyFont="1" applyFill="1" applyBorder="1"/>
    <xf numFmtId="0" fontId="13" fillId="3" borderId="18" xfId="0" applyFont="1" applyFill="1" applyBorder="1"/>
    <xf numFmtId="0" fontId="10" fillId="3" borderId="19" xfId="0" applyFont="1" applyFill="1" applyBorder="1"/>
    <xf numFmtId="0" fontId="10" fillId="3" borderId="23" xfId="0" applyFont="1" applyFill="1" applyBorder="1"/>
    <xf numFmtId="0" fontId="10" fillId="3" borderId="20" xfId="0" applyFont="1" applyFill="1" applyBorder="1"/>
    <xf numFmtId="0" fontId="8" fillId="0" borderId="18" xfId="0" applyFont="1" applyBorder="1" applyAlignment="1">
      <alignment wrapText="1"/>
    </xf>
    <xf numFmtId="0" fontId="13" fillId="3" borderId="23" xfId="0" applyFont="1" applyFill="1" applyBorder="1"/>
    <xf numFmtId="0" fontId="10" fillId="3" borderId="21" xfId="0" applyNumberFormat="1" applyFont="1" applyFill="1" applyBorder="1"/>
    <xf numFmtId="0" fontId="10" fillId="3" borderId="20" xfId="0" applyNumberFormat="1" applyFont="1" applyFill="1" applyBorder="1"/>
    <xf numFmtId="0" fontId="11" fillId="5" borderId="20" xfId="0" applyFont="1" applyFill="1" applyBorder="1"/>
    <xf numFmtId="0" fontId="8" fillId="2" borderId="21" xfId="0" applyFont="1" applyFill="1" applyBorder="1"/>
    <xf numFmtId="0" fontId="8" fillId="2" borderId="20" xfId="0" applyFont="1" applyFill="1" applyBorder="1"/>
    <xf numFmtId="0" fontId="8" fillId="0" borderId="24" xfId="0" applyFont="1" applyBorder="1" applyAlignment="1">
      <alignment wrapText="1"/>
    </xf>
    <xf numFmtId="0" fontId="11" fillId="5" borderId="25" xfId="0" applyFont="1" applyFill="1" applyBorder="1"/>
    <xf numFmtId="0" fontId="7" fillId="2" borderId="24" xfId="0" applyFont="1" applyFill="1" applyBorder="1"/>
    <xf numFmtId="0" fontId="8" fillId="2" borderId="26" xfId="0" applyFont="1" applyFill="1" applyBorder="1"/>
    <xf numFmtId="0" fontId="8" fillId="2" borderId="25" xfId="0" applyFont="1" applyFill="1" applyBorder="1"/>
    <xf numFmtId="0" fontId="7" fillId="2" borderId="27" xfId="0" applyFont="1" applyFill="1" applyBorder="1"/>
    <xf numFmtId="0" fontId="8" fillId="2" borderId="28" xfId="0" applyFont="1" applyFill="1" applyBorder="1"/>
    <xf numFmtId="0" fontId="7" fillId="3" borderId="29" xfId="0" applyFont="1" applyFill="1" applyBorder="1"/>
    <xf numFmtId="0" fontId="10" fillId="3" borderId="26" xfId="0" applyNumberFormat="1" applyFont="1" applyFill="1" applyBorder="1"/>
    <xf numFmtId="0" fontId="8" fillId="3" borderId="26" xfId="0" applyNumberFormat="1" applyFont="1" applyFill="1" applyBorder="1"/>
    <xf numFmtId="0" fontId="8" fillId="3" borderId="28" xfId="0" applyNumberFormat="1" applyFont="1" applyFill="1" applyBorder="1"/>
    <xf numFmtId="0" fontId="8" fillId="3" borderId="25" xfId="0" applyNumberFormat="1" applyFont="1" applyFill="1" applyBorder="1"/>
    <xf numFmtId="0" fontId="13" fillId="3" borderId="24" xfId="0" applyFont="1" applyFill="1" applyBorder="1"/>
    <xf numFmtId="0" fontId="10" fillId="3" borderId="26" xfId="0" applyFont="1" applyFill="1" applyBorder="1"/>
    <xf numFmtId="0" fontId="10" fillId="3" borderId="29" xfId="0" applyFont="1" applyFill="1" applyBorder="1"/>
    <xf numFmtId="0" fontId="10" fillId="3" borderId="25" xfId="0" applyFont="1" applyFill="1" applyBorder="1"/>
    <xf numFmtId="0" fontId="7" fillId="0" borderId="30" xfId="0" applyFont="1" applyBorder="1" applyAlignment="1">
      <alignment horizontal="left" wrapText="1"/>
    </xf>
    <xf numFmtId="0" fontId="7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right"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2" borderId="30" xfId="0" applyFont="1" applyFill="1" applyBorder="1" applyAlignment="1">
      <alignment wrapText="1"/>
    </xf>
    <xf numFmtId="0" fontId="7" fillId="2" borderId="31" xfId="0" applyFont="1" applyFill="1" applyBorder="1" applyAlignment="1">
      <alignment wrapText="1"/>
    </xf>
    <xf numFmtId="0" fontId="7" fillId="2" borderId="33" xfId="0" applyFont="1" applyFill="1" applyBorder="1" applyAlignment="1">
      <alignment wrapText="1"/>
    </xf>
    <xf numFmtId="0" fontId="7" fillId="2" borderId="30" xfId="0" applyFont="1" applyFill="1" applyBorder="1"/>
    <xf numFmtId="0" fontId="13" fillId="2" borderId="31" xfId="0" applyFont="1" applyFill="1" applyBorder="1" applyAlignment="1">
      <alignment wrapText="1"/>
    </xf>
    <xf numFmtId="0" fontId="7" fillId="3" borderId="30" xfId="0" applyFont="1" applyFill="1" applyBorder="1" applyAlignment="1">
      <alignment wrapText="1"/>
    </xf>
    <xf numFmtId="0" fontId="7" fillId="3" borderId="31" xfId="0" applyFont="1" applyFill="1" applyBorder="1" applyAlignment="1">
      <alignment wrapText="1"/>
    </xf>
    <xf numFmtId="0" fontId="7" fillId="3" borderId="33" xfId="0" applyFont="1" applyFill="1" applyBorder="1" applyAlignment="1">
      <alignment wrapText="1"/>
    </xf>
    <xf numFmtId="0" fontId="2" fillId="0" borderId="0" xfId="0" applyFont="1"/>
    <xf numFmtId="0" fontId="14" fillId="6" borderId="30" xfId="0" applyFont="1" applyFill="1" applyBorder="1" applyAlignment="1">
      <alignment horizontal="center" wrapText="1"/>
    </xf>
    <xf numFmtId="0" fontId="14" fillId="6" borderId="31" xfId="0" applyFont="1" applyFill="1" applyBorder="1" applyAlignment="1">
      <alignment horizontal="center" wrapText="1"/>
    </xf>
    <xf numFmtId="0" fontId="14" fillId="6" borderId="32" xfId="0" applyFont="1" applyFill="1" applyBorder="1" applyAlignment="1">
      <alignment horizontal="center" wrapText="1"/>
    </xf>
    <xf numFmtId="164" fontId="15" fillId="6" borderId="34" xfId="0" applyNumberFormat="1" applyFont="1" applyFill="1" applyBorder="1" applyAlignment="1">
      <alignment horizontal="center" vertical="center"/>
    </xf>
    <xf numFmtId="164" fontId="16" fillId="6" borderId="30" xfId="0" applyNumberFormat="1" applyFont="1" applyFill="1" applyBorder="1"/>
    <xf numFmtId="164" fontId="16" fillId="6" borderId="31" xfId="0" applyNumberFormat="1" applyFont="1" applyFill="1" applyBorder="1"/>
    <xf numFmtId="164" fontId="16" fillId="6" borderId="33" xfId="0" applyNumberFormat="1" applyFont="1" applyFill="1" applyBorder="1"/>
    <xf numFmtId="164" fontId="16" fillId="6" borderId="32" xfId="0" applyNumberFormat="1" applyFont="1" applyFill="1" applyBorder="1"/>
    <xf numFmtId="0" fontId="14" fillId="6" borderId="35" xfId="0" applyFont="1" applyFill="1" applyBorder="1" applyAlignment="1">
      <alignment horizontal="center" wrapText="1"/>
    </xf>
    <xf numFmtId="0" fontId="14" fillId="6" borderId="36" xfId="0" applyFont="1" applyFill="1" applyBorder="1" applyAlignment="1">
      <alignment horizontal="center" wrapText="1"/>
    </xf>
    <xf numFmtId="0" fontId="14" fillId="6" borderId="37" xfId="0" applyFont="1" applyFill="1" applyBorder="1" applyAlignment="1">
      <alignment horizontal="center" wrapText="1"/>
    </xf>
    <xf numFmtId="164" fontId="15" fillId="6" borderId="38" xfId="0" applyNumberFormat="1" applyFont="1" applyFill="1" applyBorder="1" applyAlignment="1">
      <alignment horizontal="center" vertical="center"/>
    </xf>
    <xf numFmtId="164" fontId="16" fillId="6" borderId="35" xfId="0" applyNumberFormat="1" applyFont="1" applyFill="1" applyBorder="1"/>
    <xf numFmtId="164" fontId="16" fillId="6" borderId="36" xfId="0" applyNumberFormat="1" applyFont="1" applyFill="1" applyBorder="1"/>
    <xf numFmtId="164" fontId="16" fillId="6" borderId="39" xfId="0" applyNumberFormat="1" applyFont="1" applyFill="1" applyBorder="1"/>
    <xf numFmtId="164" fontId="16" fillId="6" borderId="40" xfId="0" applyNumberFormat="1" applyFont="1" applyFill="1" applyBorder="1"/>
    <xf numFmtId="164" fontId="16" fillId="6" borderId="37" xfId="0" applyNumberFormat="1" applyFont="1" applyFill="1" applyBorder="1"/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7" fillId="7" borderId="44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7" fillId="7" borderId="18" xfId="0" applyFont="1" applyFill="1" applyBorder="1"/>
    <xf numFmtId="0" fontId="8" fillId="7" borderId="19" xfId="0" applyNumberFormat="1" applyFont="1" applyFill="1" applyBorder="1"/>
    <xf numFmtId="0" fontId="8" fillId="7" borderId="21" xfId="0" applyNumberFormat="1" applyFont="1" applyFill="1" applyBorder="1"/>
    <xf numFmtId="0" fontId="8" fillId="7" borderId="20" xfId="0" applyNumberFormat="1" applyFont="1" applyFill="1" applyBorder="1"/>
    <xf numFmtId="0" fontId="8" fillId="7" borderId="19" xfId="0" applyFont="1" applyFill="1" applyBorder="1"/>
    <xf numFmtId="0" fontId="8" fillId="7" borderId="23" xfId="0" applyFont="1" applyFill="1" applyBorder="1"/>
    <xf numFmtId="0" fontId="8" fillId="7" borderId="20" xfId="0" applyFont="1" applyFill="1" applyBorder="1"/>
    <xf numFmtId="0" fontId="8" fillId="0" borderId="26" xfId="0" applyFont="1" applyBorder="1" applyAlignment="1">
      <alignment horizontal="center" vertical="center" wrapText="1"/>
    </xf>
    <xf numFmtId="0" fontId="7" fillId="7" borderId="24" xfId="0" applyFont="1" applyFill="1" applyBorder="1"/>
    <xf numFmtId="0" fontId="8" fillId="7" borderId="26" xfId="0" applyNumberFormat="1" applyFont="1" applyFill="1" applyBorder="1"/>
    <xf numFmtId="0" fontId="8" fillId="7" borderId="28" xfId="0" applyNumberFormat="1" applyFont="1" applyFill="1" applyBorder="1"/>
    <xf numFmtId="0" fontId="8" fillId="7" borderId="25" xfId="0" applyNumberFormat="1" applyFont="1" applyFill="1" applyBorder="1"/>
    <xf numFmtId="0" fontId="8" fillId="7" borderId="26" xfId="0" applyFont="1" applyFill="1" applyBorder="1"/>
    <xf numFmtId="0" fontId="8" fillId="7" borderId="29" xfId="0" applyFont="1" applyFill="1" applyBorder="1"/>
    <xf numFmtId="0" fontId="7" fillId="0" borderId="33" xfId="0" applyFont="1" applyBorder="1" applyAlignment="1">
      <alignment horizontal="center" vertical="center" wrapText="1"/>
    </xf>
    <xf numFmtId="0" fontId="7" fillId="7" borderId="30" xfId="0" applyFont="1" applyFill="1" applyBorder="1" applyAlignment="1">
      <alignment wrapText="1"/>
    </xf>
    <xf numFmtId="0" fontId="7" fillId="7" borderId="31" xfId="0" applyFont="1" applyFill="1" applyBorder="1" applyAlignment="1">
      <alignment wrapText="1"/>
    </xf>
    <xf numFmtId="0" fontId="7" fillId="7" borderId="33" xfId="0" applyFont="1" applyFill="1" applyBorder="1" applyAlignment="1">
      <alignment wrapText="1"/>
    </xf>
    <xf numFmtId="0" fontId="14" fillId="6" borderId="4" xfId="0" applyFont="1" applyFill="1" applyBorder="1" applyAlignment="1">
      <alignment horizontal="center" wrapText="1"/>
    </xf>
    <xf numFmtId="0" fontId="14" fillId="6" borderId="6" xfId="0" applyFont="1" applyFill="1" applyBorder="1" applyAlignment="1">
      <alignment horizontal="center" wrapText="1"/>
    </xf>
    <xf numFmtId="164" fontId="15" fillId="6" borderId="45" xfId="0" applyNumberFormat="1" applyFont="1" applyFill="1" applyBorder="1" applyAlignment="1">
      <alignment horizontal="center" vertical="center"/>
    </xf>
    <xf numFmtId="164" fontId="15" fillId="6" borderId="34" xfId="1" applyNumberFormat="1" applyFont="1" applyFill="1" applyBorder="1" applyAlignment="1">
      <alignment horizontal="center" vertical="center"/>
    </xf>
    <xf numFmtId="0" fontId="14" fillId="6" borderId="46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164" fontId="15" fillId="6" borderId="48" xfId="0" applyNumberFormat="1" applyFont="1" applyFill="1" applyBorder="1" applyAlignment="1">
      <alignment horizontal="center" vertical="center"/>
    </xf>
    <xf numFmtId="164" fontId="15" fillId="6" borderId="38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8"/>
  <sheetViews>
    <sheetView tabSelected="1" zoomScale="55" zoomScaleNormal="55" workbookViewId="0">
      <selection activeCell="U23" sqref="U23"/>
    </sheetView>
  </sheetViews>
  <sheetFormatPr defaultRowHeight="15" x14ac:dyDescent="0.25"/>
  <cols>
    <col min="1" max="1" width="6.140625" customWidth="1"/>
    <col min="2" max="2" width="52.85546875" style="3" customWidth="1"/>
    <col min="3" max="3" width="21.5703125" style="3" customWidth="1"/>
    <col min="4" max="5" width="12.7109375" style="3" customWidth="1"/>
    <col min="6" max="6" width="12.7109375" style="4" customWidth="1"/>
    <col min="7" max="7" width="13.5703125" style="4" customWidth="1"/>
    <col min="8" max="8" width="11.5703125" style="4" customWidth="1"/>
    <col min="9" max="9" width="12.7109375" style="4" customWidth="1"/>
    <col min="10" max="10" width="11.7109375" style="4" customWidth="1"/>
    <col min="11" max="11" width="12" style="4" customWidth="1"/>
    <col min="12" max="12" width="14.85546875" style="4" customWidth="1"/>
    <col min="13" max="13" width="11.85546875" style="4" customWidth="1"/>
    <col min="14" max="15" width="12.42578125" style="4" customWidth="1"/>
    <col min="16" max="16" width="12.5703125" style="4" customWidth="1"/>
    <col min="17" max="18" width="12.140625" style="4" customWidth="1"/>
    <col min="19" max="19" width="12.42578125" style="4" customWidth="1"/>
    <col min="20" max="20" width="12.85546875" style="4" customWidth="1"/>
    <col min="21" max="25" width="12.7109375" style="4" customWidth="1"/>
    <col min="26" max="26" width="12.140625" style="4" customWidth="1"/>
    <col min="27" max="27" width="12.7109375" style="4" customWidth="1"/>
    <col min="28" max="28" width="11.85546875" style="4" customWidth="1"/>
    <col min="29" max="30" width="12.7109375" style="4" customWidth="1"/>
    <col min="31" max="31" width="11.28515625" style="4" customWidth="1"/>
    <col min="32" max="32" width="12.28515625" style="4" customWidth="1"/>
  </cols>
  <sheetData>
    <row r="1" spans="2:32" ht="34.5" customHeight="1" x14ac:dyDescent="0.45">
      <c r="B1" s="1" t="s">
        <v>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2" ht="19.5" thickBot="1" x14ac:dyDescent="0.3">
      <c r="B2" s="2"/>
    </row>
    <row r="3" spans="2:32" ht="21" thickBot="1" x14ac:dyDescent="0.3">
      <c r="B3" s="5">
        <v>2025</v>
      </c>
      <c r="C3" s="6"/>
      <c r="D3" s="6"/>
      <c r="E3" s="6"/>
      <c r="F3" s="7"/>
      <c r="G3" s="8" t="s">
        <v>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11" t="s">
        <v>1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</row>
    <row r="4" spans="2:32" ht="20.25" x14ac:dyDescent="0.25">
      <c r="B4" s="14"/>
      <c r="C4" s="15"/>
      <c r="D4" s="15"/>
      <c r="E4" s="15"/>
      <c r="F4" s="16"/>
      <c r="G4" s="17" t="s">
        <v>2</v>
      </c>
      <c r="H4" s="18"/>
      <c r="I4" s="18"/>
      <c r="J4" s="18"/>
      <c r="K4" s="19"/>
      <c r="L4" s="17" t="s">
        <v>3</v>
      </c>
      <c r="M4" s="18"/>
      <c r="N4" s="18"/>
      <c r="O4" s="18"/>
      <c r="P4" s="18"/>
      <c r="Q4" s="18"/>
      <c r="R4" s="18"/>
      <c r="S4" s="19"/>
      <c r="T4" s="20" t="s">
        <v>2</v>
      </c>
      <c r="U4" s="21"/>
      <c r="V4" s="21"/>
      <c r="W4" s="22"/>
      <c r="X4" s="23"/>
      <c r="Y4" s="24" t="s">
        <v>3</v>
      </c>
      <c r="Z4" s="20"/>
      <c r="AA4" s="20"/>
      <c r="AB4" s="21"/>
      <c r="AC4" s="21"/>
      <c r="AD4" s="21"/>
      <c r="AE4" s="21"/>
      <c r="AF4" s="23"/>
    </row>
    <row r="5" spans="2:32" s="40" customFormat="1" ht="75" x14ac:dyDescent="0.25">
      <c r="B5" s="25" t="s">
        <v>4</v>
      </c>
      <c r="C5" s="26" t="s">
        <v>5</v>
      </c>
      <c r="D5" s="26" t="s">
        <v>6</v>
      </c>
      <c r="E5" s="27" t="s">
        <v>7</v>
      </c>
      <c r="F5" s="28" t="s">
        <v>8</v>
      </c>
      <c r="G5" s="29" t="s">
        <v>9</v>
      </c>
      <c r="H5" s="30" t="s">
        <v>10</v>
      </c>
      <c r="I5" s="30" t="s">
        <v>11</v>
      </c>
      <c r="J5" s="31" t="s">
        <v>12</v>
      </c>
      <c r="K5" s="32" t="s">
        <v>13</v>
      </c>
      <c r="L5" s="33" t="s">
        <v>14</v>
      </c>
      <c r="M5" s="30" t="s">
        <v>15</v>
      </c>
      <c r="N5" s="30" t="s">
        <v>16</v>
      </c>
      <c r="O5" s="30" t="s">
        <v>17</v>
      </c>
      <c r="P5" s="30" t="s">
        <v>18</v>
      </c>
      <c r="Q5" s="30" t="s">
        <v>19</v>
      </c>
      <c r="R5" s="30" t="s">
        <v>20</v>
      </c>
      <c r="S5" s="32" t="s">
        <v>21</v>
      </c>
      <c r="T5" s="34" t="s">
        <v>9</v>
      </c>
      <c r="U5" s="35" t="s">
        <v>10</v>
      </c>
      <c r="V5" s="35" t="s">
        <v>11</v>
      </c>
      <c r="W5" s="36" t="s">
        <v>12</v>
      </c>
      <c r="X5" s="37" t="s">
        <v>13</v>
      </c>
      <c r="Y5" s="38" t="s">
        <v>14</v>
      </c>
      <c r="Z5" s="35" t="s">
        <v>15</v>
      </c>
      <c r="AA5" s="39" t="s">
        <v>16</v>
      </c>
      <c r="AB5" s="35" t="s">
        <v>17</v>
      </c>
      <c r="AC5" s="35" t="s">
        <v>18</v>
      </c>
      <c r="AD5" s="35" t="s">
        <v>22</v>
      </c>
      <c r="AE5" s="35" t="s">
        <v>20</v>
      </c>
      <c r="AF5" s="37" t="s">
        <v>21</v>
      </c>
    </row>
    <row r="6" spans="2:32" ht="23.25" x14ac:dyDescent="0.35">
      <c r="B6" s="41" t="s">
        <v>23</v>
      </c>
      <c r="C6" s="42">
        <f>G6+L6+T6+Y6</f>
        <v>371</v>
      </c>
      <c r="D6" s="43">
        <f>G6+L6</f>
        <v>230</v>
      </c>
      <c r="E6" s="44">
        <f>T6+Y6</f>
        <v>141</v>
      </c>
      <c r="F6" s="45">
        <v>248</v>
      </c>
      <c r="G6" s="46">
        <f>H6+I6+J6+K6</f>
        <v>147</v>
      </c>
      <c r="H6" s="47">
        <v>95</v>
      </c>
      <c r="I6" s="48">
        <v>26</v>
      </c>
      <c r="J6" s="48">
        <v>5</v>
      </c>
      <c r="K6" s="49">
        <v>21</v>
      </c>
      <c r="L6" s="50">
        <f>M6+N6+O6+P6+Q6+S6+R6</f>
        <v>83</v>
      </c>
      <c r="M6" s="51">
        <v>31</v>
      </c>
      <c r="N6" s="51">
        <v>20</v>
      </c>
      <c r="O6" s="51">
        <v>7</v>
      </c>
      <c r="P6" s="51">
        <v>2</v>
      </c>
      <c r="Q6" s="51">
        <v>9</v>
      </c>
      <c r="R6" s="52">
        <v>13</v>
      </c>
      <c r="S6" s="53">
        <v>1</v>
      </c>
      <c r="T6" s="54">
        <f>U6+V6+W6+X6</f>
        <v>106</v>
      </c>
      <c r="U6" s="55">
        <v>88</v>
      </c>
      <c r="V6" s="56">
        <v>8</v>
      </c>
      <c r="W6" s="57">
        <v>7</v>
      </c>
      <c r="X6" s="58">
        <v>3</v>
      </c>
      <c r="Y6" s="59">
        <f>Z6+AA6+AB6+AC6+AD6+AE6+AF6</f>
        <v>35</v>
      </c>
      <c r="Z6" s="60">
        <v>4</v>
      </c>
      <c r="AA6" s="61">
        <v>16</v>
      </c>
      <c r="AB6" s="60">
        <v>4</v>
      </c>
      <c r="AC6" s="60">
        <v>4</v>
      </c>
      <c r="AD6" s="60">
        <v>4</v>
      </c>
      <c r="AE6" s="60">
        <v>3</v>
      </c>
      <c r="AF6" s="62">
        <v>0</v>
      </c>
    </row>
    <row r="7" spans="2:32" ht="23.25" x14ac:dyDescent="0.35">
      <c r="B7" s="63" t="s">
        <v>24</v>
      </c>
      <c r="C7" s="42">
        <f t="shared" ref="C7:C11" si="0">G7+L7+T7+Y7</f>
        <v>1660</v>
      </c>
      <c r="D7" s="43">
        <f t="shared" ref="D7:D11" si="1">G7+L7</f>
        <v>852</v>
      </c>
      <c r="E7" s="44">
        <f t="shared" ref="E7:E11" si="2">T7+Y7</f>
        <v>808</v>
      </c>
      <c r="F7" s="45">
        <v>882</v>
      </c>
      <c r="G7" s="46">
        <f t="shared" ref="G7:G11" si="3">H7+I7+J7+K7</f>
        <v>590</v>
      </c>
      <c r="H7" s="51">
        <v>322</v>
      </c>
      <c r="I7" s="48">
        <v>154</v>
      </c>
      <c r="J7" s="48">
        <v>19</v>
      </c>
      <c r="K7" s="49">
        <v>95</v>
      </c>
      <c r="L7" s="50">
        <f t="shared" ref="L7:L11" si="4">M7+N7+O7+P7+Q7+S7+R7</f>
        <v>262</v>
      </c>
      <c r="M7" s="51">
        <v>125</v>
      </c>
      <c r="N7" s="51">
        <v>57</v>
      </c>
      <c r="O7" s="51">
        <v>13</v>
      </c>
      <c r="P7" s="51">
        <v>7</v>
      </c>
      <c r="Q7" s="51">
        <v>29</v>
      </c>
      <c r="R7" s="52">
        <v>27</v>
      </c>
      <c r="S7" s="53">
        <v>4</v>
      </c>
      <c r="T7" s="64">
        <f t="shared" ref="T7:T10" si="5">U7+V7+W7+X7</f>
        <v>493</v>
      </c>
      <c r="U7" s="55">
        <v>305</v>
      </c>
      <c r="V7" s="55">
        <v>118</v>
      </c>
      <c r="W7" s="65">
        <v>40</v>
      </c>
      <c r="X7" s="66">
        <v>30</v>
      </c>
      <c r="Y7" s="59">
        <f>Z7+AA7+AB7+AC7+AD7+AE7+AF7</f>
        <v>315</v>
      </c>
      <c r="Z7" s="60">
        <v>56</v>
      </c>
      <c r="AA7" s="61">
        <v>95</v>
      </c>
      <c r="AB7" s="60">
        <v>33</v>
      </c>
      <c r="AC7" s="60">
        <v>57</v>
      </c>
      <c r="AD7" s="60">
        <v>52</v>
      </c>
      <c r="AE7" s="60">
        <v>21</v>
      </c>
      <c r="AF7" s="62">
        <v>1</v>
      </c>
    </row>
    <row r="8" spans="2:32" ht="23.25" x14ac:dyDescent="0.35">
      <c r="B8" s="63" t="s">
        <v>25</v>
      </c>
      <c r="C8" s="42">
        <f t="shared" si="0"/>
        <v>61</v>
      </c>
      <c r="D8" s="43">
        <f t="shared" si="1"/>
        <v>47</v>
      </c>
      <c r="E8" s="44">
        <f t="shared" si="2"/>
        <v>14</v>
      </c>
      <c r="F8" s="67">
        <v>34</v>
      </c>
      <c r="G8" s="46">
        <f t="shared" si="3"/>
        <v>18</v>
      </c>
      <c r="H8" s="47">
        <v>15</v>
      </c>
      <c r="I8" s="48">
        <v>2</v>
      </c>
      <c r="J8" s="48">
        <v>0</v>
      </c>
      <c r="K8" s="49">
        <v>1</v>
      </c>
      <c r="L8" s="50">
        <f t="shared" si="4"/>
        <v>29</v>
      </c>
      <c r="M8" s="47">
        <v>4</v>
      </c>
      <c r="N8" s="47">
        <v>15</v>
      </c>
      <c r="O8" s="47">
        <v>4</v>
      </c>
      <c r="P8" s="47">
        <v>4</v>
      </c>
      <c r="Q8" s="47">
        <v>2</v>
      </c>
      <c r="R8" s="68">
        <v>0</v>
      </c>
      <c r="S8" s="69">
        <v>0</v>
      </c>
      <c r="T8" s="54">
        <f t="shared" si="5"/>
        <v>4</v>
      </c>
      <c r="U8" s="55">
        <v>4</v>
      </c>
      <c r="V8" s="56">
        <v>0</v>
      </c>
      <c r="W8" s="57">
        <v>0</v>
      </c>
      <c r="X8" s="58">
        <v>0</v>
      </c>
      <c r="Y8" s="59">
        <f t="shared" ref="Y8:Y11" si="6">Z8+AA8+AB8+AC8+AD8+AE8+AF8</f>
        <v>10</v>
      </c>
      <c r="Z8" s="60">
        <v>2</v>
      </c>
      <c r="AA8" s="61">
        <v>2</v>
      </c>
      <c r="AB8" s="60">
        <v>2</v>
      </c>
      <c r="AC8" s="60">
        <v>2</v>
      </c>
      <c r="AD8" s="60">
        <v>1</v>
      </c>
      <c r="AE8" s="60">
        <v>1</v>
      </c>
      <c r="AF8" s="62"/>
    </row>
    <row r="9" spans="2:32" ht="23.25" x14ac:dyDescent="0.35">
      <c r="B9" s="63" t="s">
        <v>26</v>
      </c>
      <c r="C9" s="42">
        <f t="shared" si="0"/>
        <v>72</v>
      </c>
      <c r="D9" s="43">
        <f t="shared" si="1"/>
        <v>44</v>
      </c>
      <c r="E9" s="44">
        <f t="shared" si="2"/>
        <v>28</v>
      </c>
      <c r="F9" s="67">
        <v>72</v>
      </c>
      <c r="G9" s="46">
        <f t="shared" si="3"/>
        <v>31</v>
      </c>
      <c r="H9" s="47">
        <v>21</v>
      </c>
      <c r="I9" s="48">
        <v>1</v>
      </c>
      <c r="J9" s="48">
        <v>1</v>
      </c>
      <c r="K9" s="49">
        <v>8</v>
      </c>
      <c r="L9" s="50">
        <f>M9+N9+O9+P9+Q9+S9+R9</f>
        <v>13</v>
      </c>
      <c r="M9" s="47">
        <v>5</v>
      </c>
      <c r="N9" s="47">
        <v>2</v>
      </c>
      <c r="O9" s="47">
        <v>1</v>
      </c>
      <c r="P9" s="47">
        <v>0</v>
      </c>
      <c r="Q9" s="47">
        <v>3</v>
      </c>
      <c r="R9" s="68">
        <v>2</v>
      </c>
      <c r="S9" s="69">
        <v>0</v>
      </c>
      <c r="T9" s="54">
        <f t="shared" si="5"/>
        <v>17</v>
      </c>
      <c r="U9" s="55">
        <v>12</v>
      </c>
      <c r="V9" s="56">
        <v>2</v>
      </c>
      <c r="W9" s="57">
        <v>1</v>
      </c>
      <c r="X9" s="58">
        <v>2</v>
      </c>
      <c r="Y9" s="59">
        <f t="shared" si="6"/>
        <v>11</v>
      </c>
      <c r="Z9" s="60">
        <v>5</v>
      </c>
      <c r="AA9" s="61">
        <v>0</v>
      </c>
      <c r="AB9" s="60">
        <v>0</v>
      </c>
      <c r="AC9" s="60">
        <v>0</v>
      </c>
      <c r="AD9" s="60">
        <v>3</v>
      </c>
      <c r="AE9" s="60">
        <v>3</v>
      </c>
      <c r="AF9" s="62">
        <v>0</v>
      </c>
    </row>
    <row r="10" spans="2:32" ht="23.25" x14ac:dyDescent="0.35">
      <c r="B10" s="63" t="s">
        <v>27</v>
      </c>
      <c r="C10" s="42">
        <f t="shared" si="0"/>
        <v>156</v>
      </c>
      <c r="D10" s="43">
        <f t="shared" si="1"/>
        <v>0</v>
      </c>
      <c r="E10" s="44">
        <f t="shared" si="2"/>
        <v>156</v>
      </c>
      <c r="F10" s="67">
        <v>3</v>
      </c>
      <c r="G10" s="46">
        <f t="shared" si="3"/>
        <v>0</v>
      </c>
      <c r="H10" s="47">
        <v>0</v>
      </c>
      <c r="I10" s="47">
        <v>0</v>
      </c>
      <c r="J10" s="47"/>
      <c r="K10" s="69">
        <v>0</v>
      </c>
      <c r="L10" s="50">
        <f t="shared" si="4"/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68">
        <v>0</v>
      </c>
      <c r="S10" s="69">
        <v>0</v>
      </c>
      <c r="T10" s="54">
        <f t="shared" si="5"/>
        <v>66</v>
      </c>
      <c r="U10" s="55">
        <v>5</v>
      </c>
      <c r="V10" s="56">
        <v>49</v>
      </c>
      <c r="W10" s="57">
        <v>0</v>
      </c>
      <c r="X10" s="58">
        <v>12</v>
      </c>
      <c r="Y10" s="59">
        <f t="shared" si="6"/>
        <v>90</v>
      </c>
      <c r="Z10" s="60">
        <v>29</v>
      </c>
      <c r="AA10" s="61">
        <v>18</v>
      </c>
      <c r="AB10" s="60">
        <v>4</v>
      </c>
      <c r="AC10" s="60">
        <v>8</v>
      </c>
      <c r="AD10" s="60">
        <v>17</v>
      </c>
      <c r="AE10" s="60">
        <v>13</v>
      </c>
      <c r="AF10" s="62">
        <v>1</v>
      </c>
    </row>
    <row r="11" spans="2:32" ht="24" thickBot="1" x14ac:dyDescent="0.4">
      <c r="B11" s="70" t="s">
        <v>28</v>
      </c>
      <c r="C11" s="42">
        <f t="shared" si="0"/>
        <v>205</v>
      </c>
      <c r="D11" s="43">
        <f t="shared" si="1"/>
        <v>0</v>
      </c>
      <c r="E11" s="44">
        <f t="shared" si="2"/>
        <v>205</v>
      </c>
      <c r="F11" s="71">
        <v>8</v>
      </c>
      <c r="G11" s="72">
        <f t="shared" si="3"/>
        <v>0</v>
      </c>
      <c r="H11" s="73">
        <v>0</v>
      </c>
      <c r="I11" s="73">
        <v>0</v>
      </c>
      <c r="J11" s="73">
        <v>0</v>
      </c>
      <c r="K11" s="74">
        <v>0</v>
      </c>
      <c r="L11" s="75">
        <f t="shared" si="4"/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6">
        <v>0</v>
      </c>
      <c r="S11" s="74">
        <v>0</v>
      </c>
      <c r="T11" s="77">
        <f>U11+V11+W11+X11</f>
        <v>156</v>
      </c>
      <c r="U11" s="78">
        <v>0</v>
      </c>
      <c r="V11" s="79">
        <v>153</v>
      </c>
      <c r="W11" s="80">
        <v>0</v>
      </c>
      <c r="X11" s="81">
        <v>3</v>
      </c>
      <c r="Y11" s="82">
        <f t="shared" si="6"/>
        <v>49</v>
      </c>
      <c r="Z11" s="83">
        <v>1</v>
      </c>
      <c r="AA11" s="84">
        <v>24</v>
      </c>
      <c r="AB11" s="83">
        <v>8</v>
      </c>
      <c r="AC11" s="83">
        <v>5</v>
      </c>
      <c r="AD11" s="83">
        <v>8</v>
      </c>
      <c r="AE11" s="83">
        <v>1</v>
      </c>
      <c r="AF11" s="85">
        <v>2</v>
      </c>
    </row>
    <row r="12" spans="2:32" s="99" customFormat="1" ht="21" thickBot="1" x14ac:dyDescent="0.35">
      <c r="B12" s="86" t="s">
        <v>29</v>
      </c>
      <c r="C12" s="87">
        <f>C6+C7+C8+C9+C10+C11</f>
        <v>2525</v>
      </c>
      <c r="D12" s="88">
        <f>SUM(D6:D11)</f>
        <v>1173</v>
      </c>
      <c r="E12" s="89">
        <f>SUM(E6:E11)</f>
        <v>1352</v>
      </c>
      <c r="F12" s="90">
        <f>SUM(F6:F11)</f>
        <v>1247</v>
      </c>
      <c r="G12" s="91">
        <f t="shared" ref="G12:K12" si="7">SUM(G6:G11)</f>
        <v>786</v>
      </c>
      <c r="H12" s="92">
        <f t="shared" si="7"/>
        <v>453</v>
      </c>
      <c r="I12" s="92">
        <f t="shared" si="7"/>
        <v>183</v>
      </c>
      <c r="J12" s="92">
        <f t="shared" si="7"/>
        <v>25</v>
      </c>
      <c r="K12" s="93">
        <f t="shared" si="7"/>
        <v>125</v>
      </c>
      <c r="L12" s="94">
        <f t="shared" ref="L12" si="8">SUM(M12:S12)</f>
        <v>387</v>
      </c>
      <c r="M12" s="92">
        <f t="shared" ref="M12:R12" si="9">SUM(M6:M11)</f>
        <v>165</v>
      </c>
      <c r="N12" s="92">
        <f t="shared" si="9"/>
        <v>94</v>
      </c>
      <c r="O12" s="92">
        <f t="shared" si="9"/>
        <v>25</v>
      </c>
      <c r="P12" s="95">
        <f t="shared" si="9"/>
        <v>13</v>
      </c>
      <c r="Q12" s="92">
        <f t="shared" si="9"/>
        <v>43</v>
      </c>
      <c r="R12" s="92">
        <f t="shared" si="9"/>
        <v>42</v>
      </c>
      <c r="S12" s="93">
        <f>SUM(S6:S11)</f>
        <v>5</v>
      </c>
      <c r="T12" s="96">
        <f t="shared" ref="T12:W12" si="10">SUM(T6:T11)</f>
        <v>842</v>
      </c>
      <c r="U12" s="97">
        <f t="shared" si="10"/>
        <v>414</v>
      </c>
      <c r="V12" s="97">
        <f t="shared" si="10"/>
        <v>330</v>
      </c>
      <c r="W12" s="97">
        <f t="shared" si="10"/>
        <v>48</v>
      </c>
      <c r="X12" s="98">
        <f>SUM(X6:X11)</f>
        <v>50</v>
      </c>
      <c r="Y12" s="96">
        <f t="shared" ref="Y12:AE12" si="11">SUM(Y6:Y11)</f>
        <v>510</v>
      </c>
      <c r="Z12" s="97">
        <f t="shared" si="11"/>
        <v>97</v>
      </c>
      <c r="AA12" s="97">
        <f>SUM(AA6:AA11)</f>
        <v>155</v>
      </c>
      <c r="AB12" s="97">
        <f t="shared" si="11"/>
        <v>51</v>
      </c>
      <c r="AC12" s="97">
        <f t="shared" si="11"/>
        <v>76</v>
      </c>
      <c r="AD12" s="97">
        <f t="shared" si="11"/>
        <v>85</v>
      </c>
      <c r="AE12" s="97">
        <f t="shared" si="11"/>
        <v>42</v>
      </c>
      <c r="AF12" s="98">
        <f>SUM(AF6:AF11)</f>
        <v>4</v>
      </c>
    </row>
    <row r="13" spans="2:32" ht="21.75" thickBot="1" x14ac:dyDescent="0.4">
      <c r="B13" s="100" t="s">
        <v>30</v>
      </c>
      <c r="C13" s="101"/>
      <c r="D13" s="101"/>
      <c r="E13" s="101"/>
      <c r="F13" s="102"/>
      <c r="G13" s="103">
        <f>G12/D12</f>
        <v>0.67007672634271098</v>
      </c>
      <c r="H13" s="104">
        <f>H12/G12</f>
        <v>0.57633587786259544</v>
      </c>
      <c r="I13" s="105">
        <f>I12/G12</f>
        <v>0.23282442748091603</v>
      </c>
      <c r="J13" s="105">
        <f>J12/G12</f>
        <v>3.1806615776081425E-2</v>
      </c>
      <c r="K13" s="106">
        <f>K12/G12</f>
        <v>0.15903307888040713</v>
      </c>
      <c r="L13" s="103">
        <f>L12/D12</f>
        <v>0.32992327365728902</v>
      </c>
      <c r="M13" s="104">
        <f>M12/L12</f>
        <v>0.4263565891472868</v>
      </c>
      <c r="N13" s="105">
        <f>N12/L12</f>
        <v>0.24289405684754523</v>
      </c>
      <c r="O13" s="105">
        <f>O12/L12</f>
        <v>6.4599483204134361E-2</v>
      </c>
      <c r="P13" s="105">
        <f>P12/L12</f>
        <v>3.3591731266149873E-2</v>
      </c>
      <c r="Q13" s="105">
        <f>Q12/L12</f>
        <v>0.1111111111111111</v>
      </c>
      <c r="R13" s="105">
        <f>R12/L12</f>
        <v>0.10852713178294573</v>
      </c>
      <c r="S13" s="107">
        <f>S12/L12</f>
        <v>1.2919896640826873E-2</v>
      </c>
      <c r="T13" s="103">
        <f>T12/E12</f>
        <v>0.62278106508875741</v>
      </c>
      <c r="U13" s="104">
        <f>U12/T12</f>
        <v>0.49168646080760092</v>
      </c>
      <c r="V13" s="105">
        <f>V12/T12</f>
        <v>0.39192399049881232</v>
      </c>
      <c r="W13" s="105">
        <f>W12/T12</f>
        <v>5.7007125890736345E-2</v>
      </c>
      <c r="X13" s="107">
        <f>X12/T12</f>
        <v>5.9382422802850353E-2</v>
      </c>
      <c r="Y13" s="103">
        <f>Y12/E12</f>
        <v>0.37721893491124259</v>
      </c>
      <c r="Z13" s="104">
        <f>Z12/Y12</f>
        <v>0.19019607843137254</v>
      </c>
      <c r="AA13" s="105">
        <f>AA12/Y12</f>
        <v>0.30392156862745096</v>
      </c>
      <c r="AB13" s="105">
        <f>AB12/Y12</f>
        <v>0.1</v>
      </c>
      <c r="AC13" s="105">
        <f>AC12/Y12</f>
        <v>0.14901960784313725</v>
      </c>
      <c r="AD13" s="105">
        <f>AD12/Y12</f>
        <v>0.16666666666666666</v>
      </c>
      <c r="AE13" s="105">
        <f>AE12/Y12</f>
        <v>8.2352941176470587E-2</v>
      </c>
      <c r="AF13" s="106">
        <f>AF12/Y12</f>
        <v>7.8431372549019607E-3</v>
      </c>
    </row>
    <row r="14" spans="2:32" ht="21.75" thickBot="1" x14ac:dyDescent="0.4">
      <c r="B14" s="108" t="s">
        <v>31</v>
      </c>
      <c r="C14" s="109"/>
      <c r="D14" s="109"/>
      <c r="E14" s="109"/>
      <c r="F14" s="110"/>
      <c r="G14" s="111"/>
      <c r="H14" s="112">
        <f>H12/D12</f>
        <v>0.38618925831202044</v>
      </c>
      <c r="I14" s="113">
        <f>I12/D12</f>
        <v>0.15601023017902813</v>
      </c>
      <c r="J14" s="113">
        <f>J12/D12</f>
        <v>2.1312872975277068E-2</v>
      </c>
      <c r="K14" s="114">
        <f>K12/D12</f>
        <v>0.10656436487638533</v>
      </c>
      <c r="L14" s="111"/>
      <c r="M14" s="115">
        <f>M12/D12</f>
        <v>0.14066496163682865</v>
      </c>
      <c r="N14" s="113">
        <f>N12/D12</f>
        <v>8.0136402387041769E-2</v>
      </c>
      <c r="O14" s="113">
        <f>O12/D12</f>
        <v>2.1312872975277068E-2</v>
      </c>
      <c r="P14" s="113">
        <f>P12/D12</f>
        <v>1.1082693947144074E-2</v>
      </c>
      <c r="Q14" s="113">
        <f>Q12/D12</f>
        <v>3.6658141517476553E-2</v>
      </c>
      <c r="R14" s="113">
        <f>R12/D12</f>
        <v>3.5805626598465472E-2</v>
      </c>
      <c r="S14" s="116">
        <f>S12/D12</f>
        <v>4.2625745950554137E-3</v>
      </c>
      <c r="T14" s="111"/>
      <c r="U14" s="115">
        <f>U12/E12</f>
        <v>0.3062130177514793</v>
      </c>
      <c r="V14" s="113">
        <f>V12/E12</f>
        <v>0.24408284023668639</v>
      </c>
      <c r="W14" s="113">
        <f>W12/E12</f>
        <v>3.5502958579881658E-2</v>
      </c>
      <c r="X14" s="116">
        <f>X12/E12</f>
        <v>3.6982248520710061E-2</v>
      </c>
      <c r="Y14" s="111"/>
      <c r="Z14" s="115">
        <f>Z12/E12</f>
        <v>7.174556213017752E-2</v>
      </c>
      <c r="AA14" s="113">
        <f>AA12/E12</f>
        <v>0.11464497041420119</v>
      </c>
      <c r="AB14" s="113">
        <f>AB12/E12</f>
        <v>3.7721893491124259E-2</v>
      </c>
      <c r="AC14" s="113">
        <f>AC12/E12</f>
        <v>5.6213017751479293E-2</v>
      </c>
      <c r="AD14" s="113">
        <f>AD12/E12</f>
        <v>6.2869822485207102E-2</v>
      </c>
      <c r="AE14" s="113">
        <f>AE12/E12</f>
        <v>3.1065088757396449E-2</v>
      </c>
      <c r="AF14" s="114">
        <f>AF12/E12</f>
        <v>2.9585798816568047E-3</v>
      </c>
    </row>
    <row r="15" spans="2:32" x14ac:dyDescent="0.25">
      <c r="B15" s="4"/>
      <c r="C15" s="4"/>
      <c r="D15" s="4"/>
      <c r="E15" s="4"/>
    </row>
    <row r="16" spans="2:32" ht="15.75" thickBot="1" x14ac:dyDescent="0.3"/>
    <row r="17" spans="2:16" ht="21" thickBot="1" x14ac:dyDescent="0.3">
      <c r="B17" s="5">
        <v>2025</v>
      </c>
      <c r="C17" s="7"/>
      <c r="D17" s="117" t="s">
        <v>32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9"/>
    </row>
    <row r="18" spans="2:16" ht="20.25" x14ac:dyDescent="0.25">
      <c r="B18" s="14"/>
      <c r="C18" s="16"/>
      <c r="D18" s="120" t="s">
        <v>2</v>
      </c>
      <c r="E18" s="121"/>
      <c r="F18" s="121"/>
      <c r="G18" s="122"/>
      <c r="H18" s="123"/>
      <c r="I18" s="124" t="s">
        <v>3</v>
      </c>
      <c r="J18" s="125"/>
      <c r="K18" s="125"/>
      <c r="L18" s="126"/>
      <c r="M18" s="126"/>
      <c r="N18" s="126"/>
      <c r="O18" s="126"/>
      <c r="P18" s="127"/>
    </row>
    <row r="19" spans="2:16" ht="75" x14ac:dyDescent="0.25">
      <c r="B19" s="25" t="s">
        <v>4</v>
      </c>
      <c r="C19" s="26" t="s">
        <v>5</v>
      </c>
      <c r="D19" s="128" t="s">
        <v>9</v>
      </c>
      <c r="E19" s="129" t="s">
        <v>10</v>
      </c>
      <c r="F19" s="129" t="s">
        <v>11</v>
      </c>
      <c r="G19" s="130" t="s">
        <v>12</v>
      </c>
      <c r="H19" s="131" t="s">
        <v>13</v>
      </c>
      <c r="I19" s="128" t="s">
        <v>14</v>
      </c>
      <c r="J19" s="129" t="s">
        <v>15</v>
      </c>
      <c r="K19" s="132" t="s">
        <v>16</v>
      </c>
      <c r="L19" s="129" t="s">
        <v>17</v>
      </c>
      <c r="M19" s="129" t="s">
        <v>18</v>
      </c>
      <c r="N19" s="129" t="s">
        <v>22</v>
      </c>
      <c r="O19" s="129" t="s">
        <v>20</v>
      </c>
      <c r="P19" s="131" t="s">
        <v>21</v>
      </c>
    </row>
    <row r="20" spans="2:16" ht="20.25" x14ac:dyDescent="0.3">
      <c r="B20" s="63" t="s">
        <v>23</v>
      </c>
      <c r="C20" s="26">
        <f>D20+I20</f>
        <v>371</v>
      </c>
      <c r="D20" s="133">
        <f t="shared" ref="D20:P25" si="12">G6+T6</f>
        <v>253</v>
      </c>
      <c r="E20" s="134">
        <f t="shared" si="12"/>
        <v>183</v>
      </c>
      <c r="F20" s="134">
        <f t="shared" si="12"/>
        <v>34</v>
      </c>
      <c r="G20" s="135">
        <f t="shared" si="12"/>
        <v>12</v>
      </c>
      <c r="H20" s="136">
        <f t="shared" si="12"/>
        <v>24</v>
      </c>
      <c r="I20" s="133">
        <f t="shared" si="12"/>
        <v>118</v>
      </c>
      <c r="J20" s="137">
        <f t="shared" si="12"/>
        <v>35</v>
      </c>
      <c r="K20" s="138">
        <f t="shared" si="12"/>
        <v>36</v>
      </c>
      <c r="L20" s="137">
        <f t="shared" si="12"/>
        <v>11</v>
      </c>
      <c r="M20" s="137">
        <f t="shared" si="12"/>
        <v>6</v>
      </c>
      <c r="N20" s="137">
        <f t="shared" si="12"/>
        <v>13</v>
      </c>
      <c r="O20" s="137">
        <f t="shared" si="12"/>
        <v>16</v>
      </c>
      <c r="P20" s="139">
        <f t="shared" si="12"/>
        <v>1</v>
      </c>
    </row>
    <row r="21" spans="2:16" ht="20.25" x14ac:dyDescent="0.3">
      <c r="B21" s="63" t="s">
        <v>24</v>
      </c>
      <c r="C21" s="26">
        <f t="shared" ref="C21:C25" si="13">D21+I21</f>
        <v>1660</v>
      </c>
      <c r="D21" s="133">
        <f t="shared" si="12"/>
        <v>1083</v>
      </c>
      <c r="E21" s="134">
        <f t="shared" si="12"/>
        <v>627</v>
      </c>
      <c r="F21" s="134">
        <f t="shared" si="12"/>
        <v>272</v>
      </c>
      <c r="G21" s="135">
        <f t="shared" si="12"/>
        <v>59</v>
      </c>
      <c r="H21" s="136">
        <f t="shared" si="12"/>
        <v>125</v>
      </c>
      <c r="I21" s="133">
        <f t="shared" si="12"/>
        <v>577</v>
      </c>
      <c r="J21" s="137">
        <f t="shared" si="12"/>
        <v>181</v>
      </c>
      <c r="K21" s="138">
        <f t="shared" si="12"/>
        <v>152</v>
      </c>
      <c r="L21" s="137">
        <f t="shared" si="12"/>
        <v>46</v>
      </c>
      <c r="M21" s="137">
        <f t="shared" si="12"/>
        <v>64</v>
      </c>
      <c r="N21" s="137">
        <f t="shared" si="12"/>
        <v>81</v>
      </c>
      <c r="O21" s="137">
        <f t="shared" si="12"/>
        <v>48</v>
      </c>
      <c r="P21" s="139">
        <f t="shared" si="12"/>
        <v>5</v>
      </c>
    </row>
    <row r="22" spans="2:16" ht="20.25" x14ac:dyDescent="0.3">
      <c r="B22" s="63" t="s">
        <v>25</v>
      </c>
      <c r="C22" s="26">
        <f t="shared" si="13"/>
        <v>61</v>
      </c>
      <c r="D22" s="133">
        <f t="shared" si="12"/>
        <v>22</v>
      </c>
      <c r="E22" s="134">
        <f t="shared" si="12"/>
        <v>19</v>
      </c>
      <c r="F22" s="134">
        <f t="shared" si="12"/>
        <v>2</v>
      </c>
      <c r="G22" s="135">
        <f t="shared" si="12"/>
        <v>0</v>
      </c>
      <c r="H22" s="136">
        <f t="shared" si="12"/>
        <v>1</v>
      </c>
      <c r="I22" s="133">
        <f t="shared" si="12"/>
        <v>39</v>
      </c>
      <c r="J22" s="137">
        <f t="shared" si="12"/>
        <v>6</v>
      </c>
      <c r="K22" s="138">
        <f t="shared" si="12"/>
        <v>17</v>
      </c>
      <c r="L22" s="137">
        <f t="shared" si="12"/>
        <v>6</v>
      </c>
      <c r="M22" s="137">
        <f t="shared" si="12"/>
        <v>6</v>
      </c>
      <c r="N22" s="137">
        <f t="shared" si="12"/>
        <v>3</v>
      </c>
      <c r="O22" s="137">
        <f t="shared" si="12"/>
        <v>1</v>
      </c>
      <c r="P22" s="139">
        <f t="shared" si="12"/>
        <v>0</v>
      </c>
    </row>
    <row r="23" spans="2:16" ht="20.25" x14ac:dyDescent="0.3">
      <c r="B23" s="63" t="s">
        <v>26</v>
      </c>
      <c r="C23" s="26">
        <f t="shared" si="13"/>
        <v>72</v>
      </c>
      <c r="D23" s="133">
        <f t="shared" si="12"/>
        <v>48</v>
      </c>
      <c r="E23" s="134">
        <f t="shared" si="12"/>
        <v>33</v>
      </c>
      <c r="F23" s="134">
        <f t="shared" si="12"/>
        <v>3</v>
      </c>
      <c r="G23" s="135">
        <f t="shared" si="12"/>
        <v>2</v>
      </c>
      <c r="H23" s="136">
        <f t="shared" si="12"/>
        <v>10</v>
      </c>
      <c r="I23" s="133">
        <f t="shared" si="12"/>
        <v>24</v>
      </c>
      <c r="J23" s="137">
        <f t="shared" si="12"/>
        <v>10</v>
      </c>
      <c r="K23" s="138">
        <f t="shared" si="12"/>
        <v>2</v>
      </c>
      <c r="L23" s="137">
        <f t="shared" si="12"/>
        <v>1</v>
      </c>
      <c r="M23" s="137">
        <f t="shared" si="12"/>
        <v>0</v>
      </c>
      <c r="N23" s="137">
        <f t="shared" si="12"/>
        <v>6</v>
      </c>
      <c r="O23" s="137">
        <f t="shared" si="12"/>
        <v>5</v>
      </c>
      <c r="P23" s="139">
        <f t="shared" si="12"/>
        <v>0</v>
      </c>
    </row>
    <row r="24" spans="2:16" ht="20.25" x14ac:dyDescent="0.3">
      <c r="B24" s="63" t="s">
        <v>27</v>
      </c>
      <c r="C24" s="26">
        <f t="shared" si="13"/>
        <v>156</v>
      </c>
      <c r="D24" s="133">
        <f t="shared" si="12"/>
        <v>66</v>
      </c>
      <c r="E24" s="134">
        <f t="shared" si="12"/>
        <v>5</v>
      </c>
      <c r="F24" s="134">
        <f t="shared" si="12"/>
        <v>49</v>
      </c>
      <c r="G24" s="135">
        <f t="shared" si="12"/>
        <v>0</v>
      </c>
      <c r="H24" s="136">
        <f t="shared" si="12"/>
        <v>12</v>
      </c>
      <c r="I24" s="133">
        <f t="shared" si="12"/>
        <v>90</v>
      </c>
      <c r="J24" s="137">
        <f t="shared" si="12"/>
        <v>29</v>
      </c>
      <c r="K24" s="138">
        <f t="shared" si="12"/>
        <v>18</v>
      </c>
      <c r="L24" s="137">
        <f t="shared" si="12"/>
        <v>4</v>
      </c>
      <c r="M24" s="137">
        <f t="shared" si="12"/>
        <v>8</v>
      </c>
      <c r="N24" s="137">
        <f t="shared" si="12"/>
        <v>17</v>
      </c>
      <c r="O24" s="137">
        <f t="shared" si="12"/>
        <v>13</v>
      </c>
      <c r="P24" s="139">
        <f t="shared" si="12"/>
        <v>1</v>
      </c>
    </row>
    <row r="25" spans="2:16" ht="21" thickBot="1" x14ac:dyDescent="0.35">
      <c r="B25" s="70" t="s">
        <v>28</v>
      </c>
      <c r="C25" s="140">
        <f t="shared" si="13"/>
        <v>205</v>
      </c>
      <c r="D25" s="141">
        <f t="shared" si="12"/>
        <v>156</v>
      </c>
      <c r="E25" s="142">
        <f t="shared" si="12"/>
        <v>0</v>
      </c>
      <c r="F25" s="142">
        <f t="shared" si="12"/>
        <v>153</v>
      </c>
      <c r="G25" s="143">
        <f t="shared" si="12"/>
        <v>0</v>
      </c>
      <c r="H25" s="144">
        <f t="shared" si="12"/>
        <v>3</v>
      </c>
      <c r="I25" s="141">
        <f t="shared" si="12"/>
        <v>49</v>
      </c>
      <c r="J25" s="145">
        <f t="shared" si="12"/>
        <v>1</v>
      </c>
      <c r="K25" s="146">
        <f t="shared" si="12"/>
        <v>24</v>
      </c>
      <c r="L25" s="145">
        <f t="shared" si="12"/>
        <v>8</v>
      </c>
      <c r="M25" s="145">
        <f t="shared" si="12"/>
        <v>5</v>
      </c>
      <c r="N25" s="145">
        <f t="shared" si="12"/>
        <v>8</v>
      </c>
      <c r="O25" s="137">
        <f t="shared" si="12"/>
        <v>1</v>
      </c>
      <c r="P25" s="139">
        <f t="shared" si="12"/>
        <v>2</v>
      </c>
    </row>
    <row r="26" spans="2:16" ht="21" thickBot="1" x14ac:dyDescent="0.35">
      <c r="B26" s="86" t="s">
        <v>29</v>
      </c>
      <c r="C26" s="147">
        <f>SUM(C20:C25)</f>
        <v>2525</v>
      </c>
      <c r="D26" s="148">
        <f>SUM(D20:D25)</f>
        <v>1628</v>
      </c>
      <c r="E26" s="149">
        <f t="shared" ref="E26:O26" si="14">SUM(E20:E25)</f>
        <v>867</v>
      </c>
      <c r="F26" s="149">
        <f t="shared" si="14"/>
        <v>513</v>
      </c>
      <c r="G26" s="149">
        <f t="shared" si="14"/>
        <v>73</v>
      </c>
      <c r="H26" s="150">
        <f t="shared" si="14"/>
        <v>175</v>
      </c>
      <c r="I26" s="148">
        <f>SUM(I20:I25)</f>
        <v>897</v>
      </c>
      <c r="J26" s="149">
        <f t="shared" si="14"/>
        <v>262</v>
      </c>
      <c r="K26" s="149">
        <f t="shared" si="14"/>
        <v>249</v>
      </c>
      <c r="L26" s="149">
        <f t="shared" si="14"/>
        <v>76</v>
      </c>
      <c r="M26" s="149">
        <f t="shared" si="14"/>
        <v>89</v>
      </c>
      <c r="N26" s="149">
        <f t="shared" si="14"/>
        <v>128</v>
      </c>
      <c r="O26" s="149">
        <f t="shared" si="14"/>
        <v>84</v>
      </c>
      <c r="P26" s="150">
        <f>SUM(P20:P25)</f>
        <v>9</v>
      </c>
    </row>
    <row r="27" spans="2:16" ht="21.75" thickBot="1" x14ac:dyDescent="0.4">
      <c r="B27" s="151" t="s">
        <v>30</v>
      </c>
      <c r="C27" s="152"/>
      <c r="D27" s="153">
        <f>D26/C26</f>
        <v>0.64475247524752477</v>
      </c>
      <c r="E27" s="104">
        <f>E26/D26</f>
        <v>0.53255528255528251</v>
      </c>
      <c r="F27" s="105">
        <f>F26/D26</f>
        <v>0.31511056511056512</v>
      </c>
      <c r="G27" s="105">
        <f>G26/D26</f>
        <v>4.4840294840294843E-2</v>
      </c>
      <c r="H27" s="106">
        <f>H26/D26</f>
        <v>0.10749385749385749</v>
      </c>
      <c r="I27" s="154">
        <f>I26/C26</f>
        <v>0.35524752475247523</v>
      </c>
      <c r="J27" s="104">
        <f>J26/I26</f>
        <v>0.29208472686733555</v>
      </c>
      <c r="K27" s="105">
        <f>K26/I26</f>
        <v>0.27759197324414714</v>
      </c>
      <c r="L27" s="105">
        <f>L26/I26</f>
        <v>8.4726867335562991E-2</v>
      </c>
      <c r="M27" s="105">
        <f>M26/I26</f>
        <v>9.9219620958751392E-2</v>
      </c>
      <c r="N27" s="105">
        <f>N26/I26</f>
        <v>0.14269788182831661</v>
      </c>
      <c r="O27" s="105">
        <f>O26/I26</f>
        <v>9.3645484949832769E-2</v>
      </c>
      <c r="P27" s="106">
        <f>P26/I26</f>
        <v>1.0033444816053512E-2</v>
      </c>
    </row>
    <row r="28" spans="2:16" ht="21" thickBot="1" x14ac:dyDescent="0.4">
      <c r="B28" s="155" t="s">
        <v>31</v>
      </c>
      <c r="C28" s="156"/>
      <c r="D28" s="157"/>
      <c r="E28" s="115">
        <f>E26/C26</f>
        <v>0.34336633663366339</v>
      </c>
      <c r="F28" s="113">
        <f>F26/C26</f>
        <v>0.20316831683168315</v>
      </c>
      <c r="G28" s="113">
        <f>G26/C26</f>
        <v>2.8910891089108912E-2</v>
      </c>
      <c r="H28" s="116">
        <f>H26/C26</f>
        <v>6.9306930693069313E-2</v>
      </c>
      <c r="I28" s="158"/>
      <c r="J28" s="115">
        <f>J26/C26</f>
        <v>0.10376237623762376</v>
      </c>
      <c r="K28" s="113">
        <f>K26/C26</f>
        <v>9.8613861386138618E-2</v>
      </c>
      <c r="L28" s="113">
        <f>L26/C26</f>
        <v>3.0099009900990098E-2</v>
      </c>
      <c r="M28" s="113">
        <f>M26/C26</f>
        <v>3.5247524752475244E-2</v>
      </c>
      <c r="N28" s="113">
        <f>N26/C26</f>
        <v>5.0693069306930696E-2</v>
      </c>
      <c r="O28" s="113">
        <f>O26/C26</f>
        <v>3.3267326732673269E-2</v>
      </c>
      <c r="P28" s="114">
        <f>P26/C26</f>
        <v>3.5643564356435645E-3</v>
      </c>
    </row>
  </sheetData>
  <mergeCells count="22">
    <mergeCell ref="B17:C18"/>
    <mergeCell ref="D17:P17"/>
    <mergeCell ref="D18:H18"/>
    <mergeCell ref="I18:P18"/>
    <mergeCell ref="B27:C27"/>
    <mergeCell ref="D27:D28"/>
    <mergeCell ref="I27:I28"/>
    <mergeCell ref="B28:C28"/>
    <mergeCell ref="B13:F13"/>
    <mergeCell ref="G13:G14"/>
    <mergeCell ref="L13:L14"/>
    <mergeCell ref="T13:T14"/>
    <mergeCell ref="Y13:Y14"/>
    <mergeCell ref="B14:F14"/>
    <mergeCell ref="B1:AF1"/>
    <mergeCell ref="B3:F4"/>
    <mergeCell ref="G3:S3"/>
    <mergeCell ref="T3:AF3"/>
    <mergeCell ref="G4:K4"/>
    <mergeCell ref="L4:S4"/>
    <mergeCell ref="T4:X4"/>
    <mergeCell ref="Y4:A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2025-12-30T04:16:17Z</dcterms:modified>
</cp:coreProperties>
</file>